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DET'!$A$1:$L$74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K61" i="1"/>
  <c r="J61" i="1"/>
  <c r="I61" i="1"/>
  <c r="H61" i="1"/>
  <c r="G61" i="1"/>
  <c r="F61" i="1"/>
  <c r="E61" i="1"/>
  <c r="D61" i="1"/>
  <c r="C61" i="1"/>
  <c r="B61" i="1"/>
  <c r="L55" i="1"/>
  <c r="K55" i="1"/>
  <c r="J55" i="1"/>
  <c r="I55" i="1"/>
  <c r="H55" i="1"/>
  <c r="G55" i="1"/>
  <c r="F55" i="1"/>
  <c r="E55" i="1"/>
  <c r="D55" i="1"/>
  <c r="C55" i="1"/>
  <c r="B55" i="1"/>
  <c r="L49" i="1"/>
  <c r="L48" i="1" s="1"/>
  <c r="K49" i="1"/>
  <c r="K48" i="1" s="1"/>
  <c r="J49" i="1"/>
  <c r="J48" i="1" s="1"/>
  <c r="I49" i="1"/>
  <c r="H49" i="1"/>
  <c r="H48" i="1" s="1"/>
  <c r="G49" i="1"/>
  <c r="G48" i="1" s="1"/>
  <c r="F49" i="1"/>
  <c r="F48" i="1" s="1"/>
  <c r="E49" i="1"/>
  <c r="D49" i="1"/>
  <c r="D48" i="1" s="1"/>
  <c r="C49" i="1"/>
  <c r="C48" i="1" s="1"/>
  <c r="B49" i="1"/>
  <c r="B48" i="1" s="1"/>
  <c r="I48" i="1"/>
  <c r="E48" i="1"/>
  <c r="L43" i="1"/>
  <c r="K43" i="1"/>
  <c r="J43" i="1"/>
  <c r="I43" i="1"/>
  <c r="H43" i="1"/>
  <c r="G43" i="1"/>
  <c r="F43" i="1"/>
  <c r="E43" i="1"/>
  <c r="D43" i="1"/>
  <c r="C43" i="1"/>
  <c r="B43" i="1"/>
  <c r="L37" i="1"/>
  <c r="L36" i="1" s="1"/>
  <c r="K37" i="1"/>
  <c r="K36" i="1" s="1"/>
  <c r="J37" i="1"/>
  <c r="I37" i="1"/>
  <c r="I36" i="1" s="1"/>
  <c r="H37" i="1"/>
  <c r="H36" i="1" s="1"/>
  <c r="G37" i="1"/>
  <c r="G36" i="1" s="1"/>
  <c r="F37" i="1"/>
  <c r="E37" i="1"/>
  <c r="E36" i="1" s="1"/>
  <c r="D37" i="1"/>
  <c r="D36" i="1" s="1"/>
  <c r="C37" i="1"/>
  <c r="C36" i="1" s="1"/>
  <c r="B37" i="1"/>
  <c r="J36" i="1"/>
  <c r="F36" i="1"/>
  <c r="B36" i="1"/>
  <c r="L31" i="1"/>
  <c r="K31" i="1"/>
  <c r="J31" i="1"/>
  <c r="I31" i="1"/>
  <c r="H31" i="1"/>
  <c r="G31" i="1"/>
  <c r="F31" i="1"/>
  <c r="E31" i="1"/>
  <c r="D31" i="1"/>
  <c r="C31" i="1"/>
  <c r="B31" i="1"/>
  <c r="L26" i="1"/>
  <c r="L25" i="1" s="1"/>
  <c r="K26" i="1"/>
  <c r="J26" i="1"/>
  <c r="J25" i="1" s="1"/>
  <c r="I26" i="1"/>
  <c r="I25" i="1" s="1"/>
  <c r="H26" i="1"/>
  <c r="H25" i="1" s="1"/>
  <c r="G26" i="1"/>
  <c r="F26" i="1"/>
  <c r="F25" i="1" s="1"/>
  <c r="E26" i="1"/>
  <c r="E25" i="1" s="1"/>
  <c r="D26" i="1"/>
  <c r="D25" i="1" s="1"/>
  <c r="C26" i="1"/>
  <c r="B26" i="1"/>
  <c r="B25" i="1" s="1"/>
  <c r="K25" i="1"/>
  <c r="G25" i="1"/>
  <c r="C25" i="1"/>
  <c r="L20" i="1"/>
  <c r="K20" i="1"/>
  <c r="J20" i="1"/>
  <c r="I20" i="1"/>
  <c r="H20" i="1"/>
  <c r="G20" i="1"/>
  <c r="F20" i="1"/>
  <c r="E20" i="1"/>
  <c r="D20" i="1"/>
  <c r="C20" i="1"/>
  <c r="B20" i="1"/>
  <c r="L15" i="1"/>
  <c r="K15" i="1"/>
  <c r="K14" i="1" s="1"/>
  <c r="K64" i="1" s="1"/>
  <c r="J15" i="1"/>
  <c r="J14" i="1" s="1"/>
  <c r="J64" i="1" s="1"/>
  <c r="I15" i="1"/>
  <c r="I14" i="1" s="1"/>
  <c r="I64" i="1" s="1"/>
  <c r="H15" i="1"/>
  <c r="G15" i="1"/>
  <c r="G14" i="1" s="1"/>
  <c r="G64" i="1" s="1"/>
  <c r="F15" i="1"/>
  <c r="F14" i="1" s="1"/>
  <c r="F64" i="1" s="1"/>
  <c r="E15" i="1"/>
  <c r="E14" i="1" s="1"/>
  <c r="E64" i="1" s="1"/>
  <c r="D15" i="1"/>
  <c r="C15" i="1"/>
  <c r="C14" i="1" s="1"/>
  <c r="C64" i="1" s="1"/>
  <c r="B15" i="1"/>
  <c r="B14" i="1" s="1"/>
  <c r="B64" i="1" s="1"/>
  <c r="L14" i="1"/>
  <c r="L64" i="1" s="1"/>
  <c r="H14" i="1"/>
  <c r="H64" i="1" s="1"/>
  <c r="D14" i="1"/>
  <c r="D64" i="1" s="1"/>
</calcChain>
</file>

<file path=xl/sharedStrings.xml><?xml version="1.0" encoding="utf-8"?>
<sst xmlns="http://schemas.openxmlformats.org/spreadsheetml/2006/main" count="84" uniqueCount="43">
  <si>
    <t>Posición de la deuda externa total</t>
  </si>
  <si>
    <t xml:space="preserve"> (en millones de balboas)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</si>
  <si>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</si>
  <si>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</si>
  <si>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</si>
  <si>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</si>
  <si>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</si>
  <si>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</si>
  <si>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</si>
  <si>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</si>
  <si>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</si>
  <si>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</si>
  <si>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</si>
  <si>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</si>
  <si>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</si>
  <si>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</si>
  <si>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</si>
  <si>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</si>
  <si>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</si>
  <si>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</si>
  <si>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</si>
  <si>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</si>
  <si>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</si>
  <si>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</si>
  <si>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</si>
  <si>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</si>
  <si>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</si>
  <si>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</si>
  <si>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</si>
  <si>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</si>
  <si>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</si>
  <si>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</si>
  <si>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</si>
  <si>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</si>
  <si>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</si>
  <si>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</si>
  <si>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</si>
  <si>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 xml:space="preserve">              La diferencia que se observa entre el total y los parciales, se debe al redondeo.</t>
  </si>
  <si>
    <t>Cuadro 9.  POSICIÓN DE LA DEUDA EXTERNA TOTAL DE LA REPÚBLICA,</t>
  </si>
  <si>
    <t>2019 (P)</t>
  </si>
  <si>
    <t>2020 (E)</t>
  </si>
  <si>
    <t>NOTAS: Cambios en las cifras por efectos de modificaciones en la Posición de Inversión Internacional en períodos anteriores.</t>
  </si>
  <si>
    <t>SEGÚN SECTOR Y PARTIDA: AÑOS 2018-19 Y ENERO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</si>
</sst>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Protection="1"/>
    <xf numFmtId="164" fontId="2" fillId="0" borderId="8" xfId="0" applyNumberFormat="1" applyFont="1" applyFill="1" applyBorder="1" applyProtection="1"/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Protection="1"/>
    <xf numFmtId="165" fontId="2" fillId="4" borderId="0" xfId="0" applyNumberFormat="1" applyFont="1" applyFill="1" applyBorder="1" applyProtection="1"/>
    <xf numFmtId="0" fontId="1" fillId="2" borderId="0" xfId="0" applyNumberFormat="1" applyFont="1" applyFill="1" applyAlignment="1" applyProtection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L1"/>
    </sheetView>
  </sheetViews>
  <sheetFormatPr baseColWidth="10" defaultRowHeight="12.75" customHeight="1" x14ac:dyDescent="0.2"/>
  <cols>
    <col min="1" max="1" width="42.28515625" style="37" customWidth="1"/>
    <col min="2" max="12" width="8.85546875" style="37" customWidth="1"/>
    <col min="13" max="16384" width="11.42578125" style="37"/>
  </cols>
  <sheetData>
    <row r="1" spans="1:12" ht="12.75" customHeight="1" x14ac:dyDescent="0.2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2.75" customHeight="1" x14ac:dyDescent="0.2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2.75" customHeight="1" x14ac:dyDescent="0.2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6" customHeight="1" x14ac:dyDescent="0.2"/>
    <row r="5" spans="1:12" s="39" customFormat="1" ht="12.75" customHeight="1" x14ac:dyDescent="0.2">
      <c r="A5" s="28" t="s">
        <v>38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s="39" customFormat="1" ht="12.75" customHeight="1" x14ac:dyDescent="0.2">
      <c r="A6" s="28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6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ht="14.1" customHeight="1" x14ac:dyDescent="0.2">
      <c r="A8" s="1"/>
      <c r="B8" s="40" t="s">
        <v>0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4.1" customHeight="1" x14ac:dyDescent="0.2">
      <c r="A9" s="2"/>
      <c r="B9" s="29" t="s">
        <v>1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4.1" customHeight="1" x14ac:dyDescent="0.2">
      <c r="A10" s="3" t="s">
        <v>2</v>
      </c>
      <c r="B10" s="29" t="s">
        <v>17</v>
      </c>
      <c r="C10" s="30"/>
      <c r="D10" s="30"/>
      <c r="E10" s="31"/>
      <c r="F10" s="29" t="s">
        <v>39</v>
      </c>
      <c r="G10" s="30"/>
      <c r="H10" s="30"/>
      <c r="I10" s="31"/>
      <c r="J10" s="32" t="s">
        <v>40</v>
      </c>
      <c r="K10" s="33"/>
      <c r="L10" s="33"/>
    </row>
    <row r="11" spans="1:12" ht="14.1" customHeight="1" x14ac:dyDescent="0.2">
      <c r="A11" s="2"/>
      <c r="B11" s="42" t="s">
        <v>3</v>
      </c>
      <c r="C11" s="43"/>
      <c r="D11" s="43"/>
      <c r="E11" s="44"/>
      <c r="F11" s="42" t="s">
        <v>3</v>
      </c>
      <c r="G11" s="43"/>
      <c r="H11" s="43"/>
      <c r="I11" s="44"/>
      <c r="J11" s="34" t="s">
        <v>3</v>
      </c>
      <c r="K11" s="35"/>
      <c r="L11" s="35"/>
    </row>
    <row r="12" spans="1:12" ht="14.1" customHeight="1" x14ac:dyDescent="0.2">
      <c r="A12" s="4"/>
      <c r="B12" s="5" t="s">
        <v>4</v>
      </c>
      <c r="C12" s="5" t="s">
        <v>5</v>
      </c>
      <c r="D12" s="5" t="s">
        <v>6</v>
      </c>
      <c r="E12" s="5" t="s">
        <v>7</v>
      </c>
      <c r="F12" s="5" t="s">
        <v>4</v>
      </c>
      <c r="G12" s="5" t="s">
        <v>5</v>
      </c>
      <c r="H12" s="5" t="s">
        <v>6</v>
      </c>
      <c r="I12" s="5" t="s">
        <v>7</v>
      </c>
      <c r="J12" s="5" t="s">
        <v>4</v>
      </c>
      <c r="K12" s="25" t="s">
        <v>5</v>
      </c>
      <c r="L12" s="25" t="s">
        <v>6</v>
      </c>
    </row>
    <row r="13" spans="1:12" ht="6" customHeight="1" x14ac:dyDescent="0.2">
      <c r="A13" s="16"/>
      <c r="B13" s="45"/>
      <c r="C13" s="45"/>
      <c r="D13" s="45"/>
      <c r="E13" s="45"/>
      <c r="F13" s="45"/>
      <c r="G13" s="45"/>
      <c r="H13" s="45"/>
      <c r="I13" s="45"/>
      <c r="J13" s="45"/>
      <c r="K13" s="46"/>
      <c r="L13" s="46"/>
    </row>
    <row r="14" spans="1:12" ht="15" customHeight="1" x14ac:dyDescent="0.2">
      <c r="A14" s="23" t="s">
        <v>18</v>
      </c>
      <c r="B14" s="47">
        <f>SUM(B15+B20)</f>
        <v>16401.501570999997</v>
      </c>
      <c r="C14" s="47">
        <f t="shared" ref="C14:L14" si="0">SUM(C15+C20)</f>
        <v>17368.147766000002</v>
      </c>
      <c r="D14" s="47">
        <f t="shared" si="0"/>
        <v>17496.669382</v>
      </c>
      <c r="E14" s="47">
        <f t="shared" si="0"/>
        <v>18522.973160000001</v>
      </c>
      <c r="F14" s="47">
        <f t="shared" si="0"/>
        <v>18447.921928000003</v>
      </c>
      <c r="G14" s="47">
        <f t="shared" si="0"/>
        <v>18494.094392999999</v>
      </c>
      <c r="H14" s="47">
        <f t="shared" si="0"/>
        <v>20362.130208999999</v>
      </c>
      <c r="I14" s="47">
        <f t="shared" si="0"/>
        <v>22113.121100999997</v>
      </c>
      <c r="J14" s="47">
        <f t="shared" si="0"/>
        <v>20880.301748260001</v>
      </c>
      <c r="K14" s="48">
        <f t="shared" si="0"/>
        <v>24107.499274409995</v>
      </c>
      <c r="L14" s="48">
        <f t="shared" si="0"/>
        <v>26695.207051969999</v>
      </c>
    </row>
    <row r="15" spans="1:12" ht="15" customHeight="1" x14ac:dyDescent="0.2">
      <c r="A15" s="11" t="s">
        <v>19</v>
      </c>
      <c r="B15" s="49">
        <f>SUM(B16+B17+B18+B19)</f>
        <v>67.644671000000002</v>
      </c>
      <c r="C15" s="49">
        <f t="shared" ref="C15:L15" si="1">SUM(C16+C17+C18+C19)</f>
        <v>117.78246600000008</v>
      </c>
      <c r="D15" s="49">
        <f t="shared" si="1"/>
        <v>37.344382000000003</v>
      </c>
      <c r="E15" s="49">
        <f t="shared" si="1"/>
        <v>72.427359999999993</v>
      </c>
      <c r="F15" s="49">
        <f t="shared" si="1"/>
        <v>70.205771999999996</v>
      </c>
      <c r="G15" s="49">
        <f t="shared" si="1"/>
        <v>96.631411</v>
      </c>
      <c r="H15" s="49">
        <f t="shared" si="1"/>
        <v>147.2681060000001</v>
      </c>
      <c r="I15" s="49">
        <f t="shared" si="1"/>
        <v>60.518588000000001</v>
      </c>
      <c r="J15" s="49">
        <f t="shared" si="1"/>
        <v>69.846385409999996</v>
      </c>
      <c r="K15" s="50">
        <f t="shared" si="1"/>
        <v>84.30442592</v>
      </c>
      <c r="L15" s="50">
        <f t="shared" si="1"/>
        <v>102.54293363000011</v>
      </c>
    </row>
    <row r="16" spans="1:12" ht="13.5" customHeight="1" x14ac:dyDescent="0.2">
      <c r="A16" s="6" t="s">
        <v>21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0</v>
      </c>
      <c r="L16" s="8">
        <v>0</v>
      </c>
    </row>
    <row r="17" spans="1:12" ht="13.5" customHeight="1" x14ac:dyDescent="0.2">
      <c r="A17" s="6" t="s">
        <v>22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s="8">
        <v>0</v>
      </c>
    </row>
    <row r="18" spans="1:12" ht="13.5" customHeight="1" x14ac:dyDescent="0.2">
      <c r="A18" s="6" t="s">
        <v>23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0</v>
      </c>
      <c r="L18" s="8">
        <v>0</v>
      </c>
    </row>
    <row r="19" spans="1:12" ht="13.5" customHeight="1" x14ac:dyDescent="0.2">
      <c r="A19" s="6" t="s">
        <v>24</v>
      </c>
      <c r="B19" s="7">
        <v>67.644671000000002</v>
      </c>
      <c r="C19" s="7">
        <v>117.78246600000008</v>
      </c>
      <c r="D19" s="7">
        <v>37.344382000000003</v>
      </c>
      <c r="E19" s="7">
        <v>72.427359999999993</v>
      </c>
      <c r="F19" s="7">
        <v>70.205771999999996</v>
      </c>
      <c r="G19" s="7">
        <v>96.631411</v>
      </c>
      <c r="H19" s="7">
        <v>147.2681060000001</v>
      </c>
      <c r="I19" s="7">
        <v>60.518588000000001</v>
      </c>
      <c r="J19" s="7">
        <v>69.846385409999996</v>
      </c>
      <c r="K19" s="8">
        <v>84.30442592</v>
      </c>
      <c r="L19" s="8">
        <v>102.54293363000011</v>
      </c>
    </row>
    <row r="20" spans="1:12" ht="15" customHeight="1" x14ac:dyDescent="0.2">
      <c r="A20" s="11" t="s">
        <v>20</v>
      </c>
      <c r="B20" s="49">
        <f t="shared" ref="B20:L20" si="2">SUM(B21+B22+B23+B24)</f>
        <v>16333.856899999999</v>
      </c>
      <c r="C20" s="49">
        <f t="shared" si="2"/>
        <v>17250.365300000001</v>
      </c>
      <c r="D20" s="49">
        <f t="shared" si="2"/>
        <v>17459.325000000001</v>
      </c>
      <c r="E20" s="49">
        <f t="shared" si="2"/>
        <v>18450.5458</v>
      </c>
      <c r="F20" s="49">
        <f t="shared" si="2"/>
        <v>18377.716156000002</v>
      </c>
      <c r="G20" s="49">
        <f t="shared" si="2"/>
        <v>18397.462982000001</v>
      </c>
      <c r="H20" s="49">
        <f t="shared" si="2"/>
        <v>20214.862102999999</v>
      </c>
      <c r="I20" s="49">
        <f t="shared" si="2"/>
        <v>22052.602512999998</v>
      </c>
      <c r="J20" s="49">
        <f t="shared" si="2"/>
        <v>20810.45536285</v>
      </c>
      <c r="K20" s="50">
        <f t="shared" si="2"/>
        <v>24023.194848489995</v>
      </c>
      <c r="L20" s="50">
        <f t="shared" si="2"/>
        <v>26592.664118339999</v>
      </c>
    </row>
    <row r="21" spans="1:12" ht="13.5" customHeight="1" x14ac:dyDescent="0.2">
      <c r="A21" s="6" t="s">
        <v>25</v>
      </c>
      <c r="B21" s="9">
        <v>10387.789700000001</v>
      </c>
      <c r="C21" s="9">
        <v>11353.724300000002</v>
      </c>
      <c r="D21" s="9">
        <v>11375.975800000002</v>
      </c>
      <c r="E21" s="9">
        <v>12134.922800000002</v>
      </c>
      <c r="F21" s="9">
        <v>12172.488378000002</v>
      </c>
      <c r="G21" s="9">
        <v>12056.002482000002</v>
      </c>
      <c r="H21" s="9">
        <v>13847.460603000001</v>
      </c>
      <c r="I21" s="9">
        <v>15390.275213000001</v>
      </c>
      <c r="J21" s="9">
        <v>14227.672062850001</v>
      </c>
      <c r="K21" s="10">
        <v>16637.879948489997</v>
      </c>
      <c r="L21" s="10">
        <v>18744.855518339999</v>
      </c>
    </row>
    <row r="22" spans="1:12" ht="13.5" customHeight="1" x14ac:dyDescent="0.2">
      <c r="A22" s="6" t="s">
        <v>22</v>
      </c>
      <c r="B22" s="9">
        <v>5946.0671999999986</v>
      </c>
      <c r="C22" s="9">
        <v>5896.6409999999987</v>
      </c>
      <c r="D22" s="9">
        <v>6083.3491999999987</v>
      </c>
      <c r="E22" s="9">
        <v>6315.6229999999987</v>
      </c>
      <c r="F22" s="9">
        <v>6205.2277779999986</v>
      </c>
      <c r="G22" s="9">
        <v>6341.4604999999983</v>
      </c>
      <c r="H22" s="9">
        <v>6367.4014999999981</v>
      </c>
      <c r="I22" s="9">
        <v>6662.3272999999981</v>
      </c>
      <c r="J22" s="9">
        <v>6582.7832999999982</v>
      </c>
      <c r="K22" s="10">
        <v>7385.3148999999985</v>
      </c>
      <c r="L22" s="10">
        <v>7847.8085999999985</v>
      </c>
    </row>
    <row r="23" spans="1:12" ht="13.5" customHeight="1" x14ac:dyDescent="0.2">
      <c r="A23" s="6" t="s">
        <v>23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8">
        <v>0</v>
      </c>
      <c r="L23" s="8">
        <v>0</v>
      </c>
    </row>
    <row r="24" spans="1:12" ht="13.5" customHeight="1" x14ac:dyDescent="0.2">
      <c r="A24" s="6" t="s">
        <v>24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8">
        <v>0</v>
      </c>
      <c r="L24" s="8">
        <v>0</v>
      </c>
    </row>
    <row r="25" spans="1:12" ht="15" customHeight="1" x14ac:dyDescent="0.2">
      <c r="A25" s="24" t="s">
        <v>26</v>
      </c>
      <c r="B25" s="47">
        <f t="shared" ref="B25:L25" si="3">SUM(B26+B31)</f>
        <v>332.66280579000011</v>
      </c>
      <c r="C25" s="47">
        <f t="shared" si="3"/>
        <v>319.41130579000009</v>
      </c>
      <c r="D25" s="47">
        <f t="shared" si="3"/>
        <v>322.62540579000006</v>
      </c>
      <c r="E25" s="47">
        <f t="shared" si="3"/>
        <v>319.40170579000005</v>
      </c>
      <c r="F25" s="47">
        <f t="shared" si="3"/>
        <v>303.60272979000007</v>
      </c>
      <c r="G25" s="47">
        <f t="shared" si="3"/>
        <v>294.40216079000004</v>
      </c>
      <c r="H25" s="47">
        <f t="shared" si="3"/>
        <v>288.42479979000007</v>
      </c>
      <c r="I25" s="47">
        <f t="shared" si="3"/>
        <v>292.04790279000008</v>
      </c>
      <c r="J25" s="47">
        <f t="shared" si="3"/>
        <v>286.55961557000006</v>
      </c>
      <c r="K25" s="48">
        <f t="shared" si="3"/>
        <v>289.65910249000007</v>
      </c>
      <c r="L25" s="48">
        <f t="shared" si="3"/>
        <v>289.79293687000006</v>
      </c>
    </row>
    <row r="26" spans="1:12" ht="15" customHeight="1" x14ac:dyDescent="0.2">
      <c r="A26" s="11" t="s">
        <v>19</v>
      </c>
      <c r="B26" s="49">
        <f t="shared" ref="B26:L26" si="4">SUM(B27+B28+B29+B30)</f>
        <v>46.236405790000035</v>
      </c>
      <c r="C26" s="49">
        <f t="shared" si="4"/>
        <v>42.301505790000029</v>
      </c>
      <c r="D26" s="49">
        <f t="shared" si="4"/>
        <v>44.189705790000026</v>
      </c>
      <c r="E26" s="49">
        <f t="shared" si="4"/>
        <v>45.400705790000025</v>
      </c>
      <c r="F26" s="49">
        <f t="shared" si="4"/>
        <v>30.102174790000024</v>
      </c>
      <c r="G26" s="49">
        <f t="shared" si="4"/>
        <v>20.515463790000027</v>
      </c>
      <c r="H26" s="49">
        <f t="shared" si="4"/>
        <v>19.837699790000027</v>
      </c>
      <c r="I26" s="49">
        <f t="shared" si="4"/>
        <v>19.615146790000026</v>
      </c>
      <c r="J26" s="49">
        <f t="shared" si="4"/>
        <v>17.678968650000026</v>
      </c>
      <c r="K26" s="50">
        <f t="shared" si="4"/>
        <v>18.631035400000027</v>
      </c>
      <c r="L26" s="50">
        <f t="shared" si="4"/>
        <v>18.764869780000026</v>
      </c>
    </row>
    <row r="27" spans="1:12" ht="13.5" customHeight="1" x14ac:dyDescent="0.2">
      <c r="A27" s="6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8">
        <v>0</v>
      </c>
      <c r="L27" s="8">
        <v>0</v>
      </c>
    </row>
    <row r="28" spans="1:12" ht="13.5" customHeight="1" x14ac:dyDescent="0.2">
      <c r="A28" s="6" t="s">
        <v>22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8">
        <v>0</v>
      </c>
      <c r="L28" s="8">
        <v>0</v>
      </c>
    </row>
    <row r="29" spans="1:12" ht="13.5" customHeight="1" x14ac:dyDescent="0.2">
      <c r="A29" s="6" t="s">
        <v>27</v>
      </c>
      <c r="B29" s="9">
        <v>46.236405790000035</v>
      </c>
      <c r="C29" s="9">
        <v>42.301505790000029</v>
      </c>
      <c r="D29" s="9">
        <v>44.189705790000026</v>
      </c>
      <c r="E29" s="9">
        <v>45.400705790000025</v>
      </c>
      <c r="F29" s="9">
        <v>30.102174790000024</v>
      </c>
      <c r="G29" s="9">
        <v>20.515463790000027</v>
      </c>
      <c r="H29" s="9">
        <v>19.837699790000027</v>
      </c>
      <c r="I29" s="9">
        <v>19.615146790000026</v>
      </c>
      <c r="J29" s="9">
        <v>17.678968650000026</v>
      </c>
      <c r="K29" s="10">
        <v>18.631035400000027</v>
      </c>
      <c r="L29" s="10">
        <v>18.764869780000026</v>
      </c>
    </row>
    <row r="30" spans="1:12" ht="13.5" customHeight="1" x14ac:dyDescent="0.2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8">
        <v>0</v>
      </c>
      <c r="L30" s="8">
        <v>0</v>
      </c>
    </row>
    <row r="31" spans="1:12" ht="15" customHeight="1" x14ac:dyDescent="0.2">
      <c r="A31" s="11" t="s">
        <v>20</v>
      </c>
      <c r="B31" s="49">
        <f t="shared" ref="B31:L31" si="5">SUM(B32+B33+B34+B35)</f>
        <v>286.42640000000006</v>
      </c>
      <c r="C31" s="49">
        <f t="shared" si="5"/>
        <v>277.10980000000006</v>
      </c>
      <c r="D31" s="49">
        <f t="shared" si="5"/>
        <v>278.43570000000005</v>
      </c>
      <c r="E31" s="49">
        <f t="shared" si="5"/>
        <v>274.00100000000003</v>
      </c>
      <c r="F31" s="49">
        <f t="shared" si="5"/>
        <v>273.50055500000002</v>
      </c>
      <c r="G31" s="49">
        <f t="shared" si="5"/>
        <v>273.88669700000003</v>
      </c>
      <c r="H31" s="49">
        <f t="shared" si="5"/>
        <v>268.58710000000002</v>
      </c>
      <c r="I31" s="49">
        <f t="shared" si="5"/>
        <v>272.43275600000004</v>
      </c>
      <c r="J31" s="49">
        <f t="shared" si="5"/>
        <v>268.88064692000006</v>
      </c>
      <c r="K31" s="50">
        <f t="shared" si="5"/>
        <v>271.02806709000004</v>
      </c>
      <c r="L31" s="50">
        <f t="shared" si="5"/>
        <v>271.02806709000004</v>
      </c>
    </row>
    <row r="32" spans="1:12" ht="13.5" customHeight="1" x14ac:dyDescent="0.2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8">
        <v>0</v>
      </c>
      <c r="L32" s="8">
        <v>0</v>
      </c>
    </row>
    <row r="33" spans="1:12" ht="13.5" customHeight="1" x14ac:dyDescent="0.2">
      <c r="A33" s="6" t="s">
        <v>22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8">
        <v>0</v>
      </c>
      <c r="L33" s="8">
        <v>0</v>
      </c>
    </row>
    <row r="34" spans="1:12" ht="13.5" customHeight="1" x14ac:dyDescent="0.2">
      <c r="A34" s="6" t="s">
        <v>27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8">
        <v>0</v>
      </c>
    </row>
    <row r="35" spans="1:12" ht="13.5" customHeight="1" x14ac:dyDescent="0.2">
      <c r="A35" s="6" t="s">
        <v>24</v>
      </c>
      <c r="B35" s="9">
        <v>286.42640000000006</v>
      </c>
      <c r="C35" s="9">
        <v>277.10980000000006</v>
      </c>
      <c r="D35" s="9">
        <v>278.43570000000005</v>
      </c>
      <c r="E35" s="9">
        <v>274.00100000000003</v>
      </c>
      <c r="F35" s="9">
        <v>273.50055500000002</v>
      </c>
      <c r="G35" s="9">
        <v>273.88669700000003</v>
      </c>
      <c r="H35" s="9">
        <v>268.58710000000002</v>
      </c>
      <c r="I35" s="9">
        <v>272.43275600000004</v>
      </c>
      <c r="J35" s="9">
        <v>268.88064692000006</v>
      </c>
      <c r="K35" s="10">
        <v>271.02806709000004</v>
      </c>
      <c r="L35" s="10">
        <v>271.02806709000004</v>
      </c>
    </row>
    <row r="36" spans="1:12" ht="15" customHeight="1" x14ac:dyDescent="0.2">
      <c r="A36" s="24" t="s">
        <v>29</v>
      </c>
      <c r="B36" s="47">
        <f t="shared" ref="B36:L36" si="6">SUM(B37+B43)</f>
        <v>47770.323516830009</v>
      </c>
      <c r="C36" s="47">
        <f t="shared" si="6"/>
        <v>47590.971016830008</v>
      </c>
      <c r="D36" s="47">
        <f t="shared" si="6"/>
        <v>48397.88481683001</v>
      </c>
      <c r="E36" s="47">
        <f t="shared" si="6"/>
        <v>49452.923316830012</v>
      </c>
      <c r="F36" s="47">
        <f t="shared" si="6"/>
        <v>48678.161671830007</v>
      </c>
      <c r="G36" s="47">
        <f t="shared" si="6"/>
        <v>47960.637363830014</v>
      </c>
      <c r="H36" s="47">
        <f t="shared" si="6"/>
        <v>47053.213994830017</v>
      </c>
      <c r="I36" s="47">
        <f t="shared" si="6"/>
        <v>47815.228337830013</v>
      </c>
      <c r="J36" s="47">
        <f t="shared" si="6"/>
        <v>48277.463488220012</v>
      </c>
      <c r="K36" s="48">
        <f t="shared" si="6"/>
        <v>48409.700587680018</v>
      </c>
      <c r="L36" s="48">
        <f t="shared" si="6"/>
        <v>45602.634602530015</v>
      </c>
    </row>
    <row r="37" spans="1:12" ht="15" customHeight="1" x14ac:dyDescent="0.2">
      <c r="A37" s="11" t="s">
        <v>19</v>
      </c>
      <c r="B37" s="49">
        <f t="shared" ref="B37:L37" si="7">SUM(B38+B39+B40+B41+B42)</f>
        <v>32764.721898810007</v>
      </c>
      <c r="C37" s="49">
        <f t="shared" si="7"/>
        <v>32392.87929881001</v>
      </c>
      <c r="D37" s="49">
        <f t="shared" si="7"/>
        <v>33130.054798810008</v>
      </c>
      <c r="E37" s="49">
        <f t="shared" si="7"/>
        <v>34050.180398810007</v>
      </c>
      <c r="F37" s="49">
        <f t="shared" si="7"/>
        <v>33038.964464810007</v>
      </c>
      <c r="G37" s="49">
        <f t="shared" si="7"/>
        <v>31891.571190810009</v>
      </c>
      <c r="H37" s="49">
        <f t="shared" si="7"/>
        <v>30669.11879981001</v>
      </c>
      <c r="I37" s="49">
        <f t="shared" si="7"/>
        <v>31974.159703810012</v>
      </c>
      <c r="J37" s="49">
        <f t="shared" si="7"/>
        <v>32478.218220540009</v>
      </c>
      <c r="K37" s="50">
        <f t="shared" si="7"/>
        <v>33829.286164100013</v>
      </c>
      <c r="L37" s="50">
        <f t="shared" si="7"/>
        <v>31250.791789090013</v>
      </c>
    </row>
    <row r="38" spans="1:12" ht="13.5" customHeight="1" x14ac:dyDescent="0.2">
      <c r="A38" s="6" t="s">
        <v>21</v>
      </c>
      <c r="B38" s="17">
        <v>185.41170483000013</v>
      </c>
      <c r="C38" s="17">
        <v>109.52480483000014</v>
      </c>
      <c r="D38" s="17">
        <v>179.66400483000015</v>
      </c>
      <c r="E38" s="17">
        <v>303.05800483000019</v>
      </c>
      <c r="F38" s="17">
        <v>320.92739483000014</v>
      </c>
      <c r="G38" s="17">
        <v>147.56150283000011</v>
      </c>
      <c r="H38" s="17">
        <v>330.66017483000013</v>
      </c>
      <c r="I38" s="17">
        <v>524.08742483000015</v>
      </c>
      <c r="J38" s="17">
        <v>341.64075654000015</v>
      </c>
      <c r="K38" s="18">
        <v>252.49913648000017</v>
      </c>
      <c r="L38" s="18">
        <v>175.31159413000017</v>
      </c>
    </row>
    <row r="39" spans="1:12" ht="13.5" customHeight="1" x14ac:dyDescent="0.2">
      <c r="A39" s="6" t="s">
        <v>30</v>
      </c>
      <c r="B39" s="19">
        <v>185.29148688000001</v>
      </c>
      <c r="C39" s="19">
        <v>203.91748688000001</v>
      </c>
      <c r="D39" s="19">
        <v>194.04788688000002</v>
      </c>
      <c r="E39" s="19">
        <v>164.13388687999998</v>
      </c>
      <c r="F39" s="19">
        <v>120.24816188</v>
      </c>
      <c r="G39" s="19">
        <v>111.17684187999998</v>
      </c>
      <c r="H39" s="19">
        <v>109.55552687999999</v>
      </c>
      <c r="I39" s="19">
        <v>47.381010879999984</v>
      </c>
      <c r="J39" s="19">
        <v>129.71566597</v>
      </c>
      <c r="K39" s="20">
        <v>133.57461257999998</v>
      </c>
      <c r="L39" s="20">
        <v>110.30818767999997</v>
      </c>
    </row>
    <row r="40" spans="1:12" ht="13.5" customHeight="1" x14ac:dyDescent="0.2">
      <c r="A40" s="6" t="s">
        <v>22</v>
      </c>
      <c r="B40" s="21">
        <v>3818.8770246399981</v>
      </c>
      <c r="C40" s="21">
        <v>4387.5423246399978</v>
      </c>
      <c r="D40" s="21">
        <v>4927.4720246399975</v>
      </c>
      <c r="E40" s="21">
        <v>6087.4006246399977</v>
      </c>
      <c r="F40" s="21">
        <v>4302.8171546399981</v>
      </c>
      <c r="G40" s="21">
        <v>4073.364613639998</v>
      </c>
      <c r="H40" s="21">
        <v>3738.8693226399978</v>
      </c>
      <c r="I40" s="21">
        <v>3809.9767286399979</v>
      </c>
      <c r="J40" s="21">
        <v>4520.5528576599982</v>
      </c>
      <c r="K40" s="22">
        <v>5024.4742309599978</v>
      </c>
      <c r="L40" s="22">
        <v>3069.239178169998</v>
      </c>
    </row>
    <row r="41" spans="1:12" ht="13.5" customHeight="1" x14ac:dyDescent="0.2">
      <c r="A41" s="6" t="s">
        <v>31</v>
      </c>
      <c r="B41" s="21">
        <v>28050.11743458001</v>
      </c>
      <c r="C41" s="21">
        <v>27173.978234580012</v>
      </c>
      <c r="D41" s="21">
        <v>27324.966134580009</v>
      </c>
      <c r="E41" s="21">
        <v>26962.252634580011</v>
      </c>
      <c r="F41" s="21">
        <v>27689.146023580011</v>
      </c>
      <c r="G41" s="21">
        <v>26961.478011580009</v>
      </c>
      <c r="H41" s="21">
        <v>25869.55798658001</v>
      </c>
      <c r="I41" s="21">
        <v>26749.031644580013</v>
      </c>
      <c r="J41" s="21">
        <v>26668.91555938001</v>
      </c>
      <c r="K41" s="22">
        <v>27930.003694160012</v>
      </c>
      <c r="L41" s="22">
        <v>27330.471449010012</v>
      </c>
    </row>
    <row r="42" spans="1:12" ht="13.5" customHeight="1" x14ac:dyDescent="0.2">
      <c r="A42" s="6" t="s">
        <v>24</v>
      </c>
      <c r="B42" s="21">
        <v>525.02424788000019</v>
      </c>
      <c r="C42" s="21">
        <v>517.91644788000019</v>
      </c>
      <c r="D42" s="21">
        <v>503.90474788000017</v>
      </c>
      <c r="E42" s="21">
        <v>533.33524788000022</v>
      </c>
      <c r="F42" s="21">
        <v>605.82572988000015</v>
      </c>
      <c r="G42" s="21">
        <v>597.99022088000015</v>
      </c>
      <c r="H42" s="21">
        <v>620.4757888800001</v>
      </c>
      <c r="I42" s="21">
        <v>843.68289488000005</v>
      </c>
      <c r="J42" s="21">
        <v>817.39338099000008</v>
      </c>
      <c r="K42" s="22">
        <v>488.7344899200001</v>
      </c>
      <c r="L42" s="22">
        <v>565.46138010000004</v>
      </c>
    </row>
    <row r="43" spans="1:12" ht="15" customHeight="1" x14ac:dyDescent="0.2">
      <c r="A43" s="11" t="s">
        <v>20</v>
      </c>
      <c r="B43" s="51">
        <f t="shared" ref="B43:L43" si="8">SUM(B44+B45+B46+B47)</f>
        <v>15005.60161802</v>
      </c>
      <c r="C43" s="51">
        <f t="shared" si="8"/>
        <v>15198.091718020001</v>
      </c>
      <c r="D43" s="51">
        <f t="shared" si="8"/>
        <v>15267.830018020002</v>
      </c>
      <c r="E43" s="51">
        <f t="shared" si="8"/>
        <v>15402.742918020002</v>
      </c>
      <c r="F43" s="51">
        <f t="shared" si="8"/>
        <v>15639.197207020003</v>
      </c>
      <c r="G43" s="51">
        <f t="shared" si="8"/>
        <v>16069.066173020003</v>
      </c>
      <c r="H43" s="51">
        <f t="shared" si="8"/>
        <v>16384.095195020003</v>
      </c>
      <c r="I43" s="51">
        <f t="shared" si="8"/>
        <v>15841.068634020001</v>
      </c>
      <c r="J43" s="51">
        <f t="shared" si="8"/>
        <v>15799.245267680004</v>
      </c>
      <c r="K43" s="52">
        <f t="shared" si="8"/>
        <v>14580.414423580005</v>
      </c>
      <c r="L43" s="52">
        <f t="shared" si="8"/>
        <v>14351.842813440002</v>
      </c>
    </row>
    <row r="44" spans="1:12" ht="13.5" customHeight="1" x14ac:dyDescent="0.2">
      <c r="A44" s="6" t="s">
        <v>28</v>
      </c>
      <c r="B44" s="17">
        <v>6194.8409290200016</v>
      </c>
      <c r="C44" s="17">
        <v>6494.7715290200013</v>
      </c>
      <c r="D44" s="17">
        <v>6380.2642290200019</v>
      </c>
      <c r="E44" s="17">
        <v>6360.5801290200016</v>
      </c>
      <c r="F44" s="17">
        <v>6430.0383930200023</v>
      </c>
      <c r="G44" s="17">
        <v>6447.3691730200026</v>
      </c>
      <c r="H44" s="17">
        <v>6289.5622280200023</v>
      </c>
      <c r="I44" s="17">
        <v>5408.3757730200014</v>
      </c>
      <c r="J44" s="17">
        <v>5404.7759825000021</v>
      </c>
      <c r="K44" s="18">
        <v>4990.1090057000019</v>
      </c>
      <c r="L44" s="18">
        <v>4735.8737103200019</v>
      </c>
    </row>
    <row r="45" spans="1:12" ht="13.5" customHeight="1" x14ac:dyDescent="0.2">
      <c r="A45" s="6" t="s">
        <v>22</v>
      </c>
      <c r="B45" s="21">
        <v>4825.8908150199995</v>
      </c>
      <c r="C45" s="21">
        <v>4822.5454150199994</v>
      </c>
      <c r="D45" s="21">
        <v>5243.5318150200001</v>
      </c>
      <c r="E45" s="21">
        <v>5091.0217150199996</v>
      </c>
      <c r="F45" s="21">
        <v>5388.8429870199998</v>
      </c>
      <c r="G45" s="21">
        <v>5237.4738920199998</v>
      </c>
      <c r="H45" s="21">
        <v>4917.8075530200003</v>
      </c>
      <c r="I45" s="21">
        <v>4814.9766930200003</v>
      </c>
      <c r="J45" s="21">
        <v>4635.374253070001</v>
      </c>
      <c r="K45" s="22">
        <v>3977.796963490001</v>
      </c>
      <c r="L45" s="22">
        <v>3901.5942619600009</v>
      </c>
    </row>
    <row r="46" spans="1:12" ht="13.5" customHeight="1" x14ac:dyDescent="0.2">
      <c r="A46" s="6" t="s">
        <v>31</v>
      </c>
      <c r="B46" s="21">
        <v>3984.8698739800006</v>
      </c>
      <c r="C46" s="21">
        <v>3880.7747739800006</v>
      </c>
      <c r="D46" s="21">
        <v>3644.0339739800006</v>
      </c>
      <c r="E46" s="21">
        <v>3951.1410739800003</v>
      </c>
      <c r="F46" s="21">
        <v>3820.3158269800006</v>
      </c>
      <c r="G46" s="21">
        <v>4384.2231079800003</v>
      </c>
      <c r="H46" s="21">
        <v>5176.7254139800007</v>
      </c>
      <c r="I46" s="21">
        <v>5617.7161679800001</v>
      </c>
      <c r="J46" s="21">
        <v>5759.0950321100008</v>
      </c>
      <c r="K46" s="22">
        <v>5612.5084543900011</v>
      </c>
      <c r="L46" s="22">
        <v>5714.37484116</v>
      </c>
    </row>
    <row r="47" spans="1:12" ht="13.5" customHeight="1" x14ac:dyDescent="0.2">
      <c r="A47" s="6" t="s">
        <v>24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20">
        <v>0</v>
      </c>
      <c r="L47" s="20">
        <v>0</v>
      </c>
    </row>
    <row r="48" spans="1:12" ht="15" customHeight="1" x14ac:dyDescent="0.2">
      <c r="A48" s="24" t="s">
        <v>32</v>
      </c>
      <c r="B48" s="53">
        <f t="shared" ref="B48:L48" si="9">SUM(B49+B55)</f>
        <v>9644.1057000000001</v>
      </c>
      <c r="C48" s="53">
        <f t="shared" si="9"/>
        <v>9531.5547000000006</v>
      </c>
      <c r="D48" s="53">
        <f t="shared" si="9"/>
        <v>9529.2720000000008</v>
      </c>
      <c r="E48" s="53">
        <f t="shared" si="9"/>
        <v>9399.8925999999992</v>
      </c>
      <c r="F48" s="53">
        <f t="shared" si="9"/>
        <v>9479.9558550000002</v>
      </c>
      <c r="G48" s="53">
        <f t="shared" si="9"/>
        <v>9392.9229510000005</v>
      </c>
      <c r="H48" s="53">
        <f t="shared" si="9"/>
        <v>9423.0947989999986</v>
      </c>
      <c r="I48" s="53">
        <f t="shared" si="9"/>
        <v>9312.1107019999999</v>
      </c>
      <c r="J48" s="53">
        <f t="shared" si="9"/>
        <v>9454.6028496899999</v>
      </c>
      <c r="K48" s="54">
        <f t="shared" si="9"/>
        <v>9266.7644874500002</v>
      </c>
      <c r="L48" s="54">
        <f t="shared" si="9"/>
        <v>9380.0639432500011</v>
      </c>
    </row>
    <row r="49" spans="1:12" ht="15" customHeight="1" x14ac:dyDescent="0.2">
      <c r="A49" s="11" t="s">
        <v>19</v>
      </c>
      <c r="B49" s="51">
        <f t="shared" ref="B49:L49" si="10">SUM(B50+B51+B52+B53+B54)</f>
        <v>4790.8360000000002</v>
      </c>
      <c r="C49" s="51">
        <f t="shared" si="10"/>
        <v>4780.7158999999992</v>
      </c>
      <c r="D49" s="51">
        <f t="shared" si="10"/>
        <v>4764.6799999999994</v>
      </c>
      <c r="E49" s="51">
        <f t="shared" si="10"/>
        <v>4737.0666000000001</v>
      </c>
      <c r="F49" s="51">
        <f t="shared" si="10"/>
        <v>4751.0817939999988</v>
      </c>
      <c r="G49" s="51">
        <f t="shared" si="10"/>
        <v>4770.0694799999992</v>
      </c>
      <c r="H49" s="51">
        <f t="shared" si="10"/>
        <v>4778.6614189999991</v>
      </c>
      <c r="I49" s="51">
        <f t="shared" si="10"/>
        <v>4773.5648369999999</v>
      </c>
      <c r="J49" s="51">
        <f t="shared" si="10"/>
        <v>4873.1809804299992</v>
      </c>
      <c r="K49" s="52">
        <f t="shared" si="10"/>
        <v>4797.1291485699994</v>
      </c>
      <c r="L49" s="52">
        <f t="shared" si="10"/>
        <v>4888.6612770400006</v>
      </c>
    </row>
    <row r="50" spans="1:12" ht="13.5" customHeight="1" x14ac:dyDescent="0.2">
      <c r="A50" s="6" t="s">
        <v>21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20">
        <v>0</v>
      </c>
      <c r="L50" s="20">
        <v>0</v>
      </c>
    </row>
    <row r="51" spans="1:12" ht="13.5" customHeight="1" x14ac:dyDescent="0.2">
      <c r="A51" s="6" t="s">
        <v>22</v>
      </c>
      <c r="B51" s="21">
        <v>1646.7072999999993</v>
      </c>
      <c r="C51" s="21">
        <v>1637.5831999999994</v>
      </c>
      <c r="D51" s="21">
        <v>1629.645299999999</v>
      </c>
      <c r="E51" s="21">
        <v>1619.9278999999992</v>
      </c>
      <c r="F51" s="21">
        <v>1612.9399379999991</v>
      </c>
      <c r="G51" s="21">
        <v>1606.4498499999993</v>
      </c>
      <c r="H51" s="21">
        <v>1599.8972329999992</v>
      </c>
      <c r="I51" s="21">
        <v>1593.0949539999992</v>
      </c>
      <c r="J51" s="21">
        <v>1599.2841452299995</v>
      </c>
      <c r="K51" s="22">
        <v>1604.9441864599994</v>
      </c>
      <c r="L51" s="22">
        <v>1607.3310217599997</v>
      </c>
    </row>
    <row r="52" spans="1:12" ht="13.5" customHeight="1" x14ac:dyDescent="0.2">
      <c r="A52" s="6" t="s">
        <v>27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20">
        <v>0</v>
      </c>
      <c r="L52" s="20">
        <v>0</v>
      </c>
    </row>
    <row r="53" spans="1:12" ht="13.5" customHeight="1" x14ac:dyDescent="0.2">
      <c r="A53" s="6" t="s">
        <v>23</v>
      </c>
      <c r="B53" s="21">
        <v>2816.2000000000003</v>
      </c>
      <c r="C53" s="21">
        <v>2794.8</v>
      </c>
      <c r="D53" s="21">
        <v>2767.6000000000004</v>
      </c>
      <c r="E53" s="21">
        <v>2730.3</v>
      </c>
      <c r="F53" s="21">
        <v>2731.0229370000002</v>
      </c>
      <c r="G53" s="21">
        <v>2737.2411809999999</v>
      </c>
      <c r="H53" s="21">
        <v>2732.5567170000004</v>
      </c>
      <c r="I53" s="21">
        <v>2714.2382580000003</v>
      </c>
      <c r="J53" s="21">
        <v>2798.0411860300001</v>
      </c>
      <c r="K53" s="22">
        <v>2725.4859453500003</v>
      </c>
      <c r="L53" s="22">
        <v>2803.8705267300002</v>
      </c>
    </row>
    <row r="54" spans="1:12" ht="13.5" customHeight="1" x14ac:dyDescent="0.2">
      <c r="A54" s="6" t="s">
        <v>24</v>
      </c>
      <c r="B54" s="21">
        <v>327.92869999999999</v>
      </c>
      <c r="C54" s="21">
        <v>348.33269999999993</v>
      </c>
      <c r="D54" s="21">
        <v>367.43470000000002</v>
      </c>
      <c r="E54" s="21">
        <v>386.83870000000002</v>
      </c>
      <c r="F54" s="21">
        <v>407.11891899999995</v>
      </c>
      <c r="G54" s="21">
        <v>426.37844899999999</v>
      </c>
      <c r="H54" s="21">
        <v>446.20746899999995</v>
      </c>
      <c r="I54" s="21">
        <v>466.23162500000001</v>
      </c>
      <c r="J54" s="21">
        <v>475.85564917000011</v>
      </c>
      <c r="K54" s="22">
        <v>466.69901676000001</v>
      </c>
      <c r="L54" s="22">
        <v>477.45972855000002</v>
      </c>
    </row>
    <row r="55" spans="1:12" ht="15" customHeight="1" x14ac:dyDescent="0.2">
      <c r="A55" s="11" t="s">
        <v>20</v>
      </c>
      <c r="B55" s="51">
        <f t="shared" ref="B55:L55" si="11">SUM(B56+B57+B58+B59+B60)</f>
        <v>4853.2697000000007</v>
      </c>
      <c r="C55" s="51">
        <f t="shared" si="11"/>
        <v>4750.8388000000004</v>
      </c>
      <c r="D55" s="51">
        <f t="shared" si="11"/>
        <v>4764.5920000000006</v>
      </c>
      <c r="E55" s="51">
        <f t="shared" si="11"/>
        <v>4662.826</v>
      </c>
      <c r="F55" s="51">
        <f t="shared" si="11"/>
        <v>4728.8740610000004</v>
      </c>
      <c r="G55" s="51">
        <f t="shared" si="11"/>
        <v>4622.8534710000004</v>
      </c>
      <c r="H55" s="51">
        <f t="shared" si="11"/>
        <v>4644.4333800000004</v>
      </c>
      <c r="I55" s="51">
        <f t="shared" si="11"/>
        <v>4538.545865</v>
      </c>
      <c r="J55" s="51">
        <f t="shared" si="11"/>
        <v>4581.4218692600007</v>
      </c>
      <c r="K55" s="52">
        <f t="shared" si="11"/>
        <v>4469.6353388799998</v>
      </c>
      <c r="L55" s="52">
        <f t="shared" si="11"/>
        <v>4491.4026662100005</v>
      </c>
    </row>
    <row r="56" spans="1:12" ht="13.5" customHeight="1" x14ac:dyDescent="0.2">
      <c r="A56" s="6" t="s">
        <v>28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20">
        <v>0</v>
      </c>
      <c r="L56" s="20">
        <v>0</v>
      </c>
    </row>
    <row r="57" spans="1:12" ht="13.5" customHeight="1" x14ac:dyDescent="0.2">
      <c r="A57" s="6" t="s">
        <v>22</v>
      </c>
      <c r="B57" s="21">
        <v>3740.4697000000001</v>
      </c>
      <c r="C57" s="21">
        <v>3637.0388000000003</v>
      </c>
      <c r="D57" s="21">
        <v>3650.192</v>
      </c>
      <c r="E57" s="21">
        <v>3547.5259999999998</v>
      </c>
      <c r="F57" s="21">
        <v>3552.94904</v>
      </c>
      <c r="G57" s="21">
        <v>3442.3409799999995</v>
      </c>
      <c r="H57" s="21">
        <v>3447.2661099999996</v>
      </c>
      <c r="I57" s="21">
        <v>3335.6607589999999</v>
      </c>
      <c r="J57" s="21">
        <v>3341.7469763399999</v>
      </c>
      <c r="K57" s="22">
        <v>3221.8533547799998</v>
      </c>
      <c r="L57" s="22">
        <v>3228.1389920299998</v>
      </c>
    </row>
    <row r="58" spans="1:12" ht="13.5" customHeight="1" x14ac:dyDescent="0.2">
      <c r="A58" s="6" t="s">
        <v>27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8">
        <v>0</v>
      </c>
      <c r="L58" s="8">
        <v>0</v>
      </c>
    </row>
    <row r="59" spans="1:12" ht="13.5" customHeight="1" x14ac:dyDescent="0.2">
      <c r="A59" s="6" t="s">
        <v>23</v>
      </c>
      <c r="B59" s="9">
        <v>1112.8000000000002</v>
      </c>
      <c r="C59" s="9">
        <v>1113.8000000000002</v>
      </c>
      <c r="D59" s="9">
        <v>1114.4000000000003</v>
      </c>
      <c r="E59" s="9">
        <v>1115.3000000000004</v>
      </c>
      <c r="F59" s="9">
        <v>1175.9250210000002</v>
      </c>
      <c r="G59" s="9">
        <v>1180.5124910000004</v>
      </c>
      <c r="H59" s="9">
        <v>1197.1672700000004</v>
      </c>
      <c r="I59" s="9">
        <v>1202.8851060000004</v>
      </c>
      <c r="J59" s="9">
        <v>1239.6748929200005</v>
      </c>
      <c r="K59" s="10">
        <v>1247.7819841000005</v>
      </c>
      <c r="L59" s="10">
        <v>1263.2636741800006</v>
      </c>
    </row>
    <row r="60" spans="1:12" ht="13.5" customHeight="1" x14ac:dyDescent="0.2">
      <c r="A60" s="6" t="s">
        <v>24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8">
        <v>0</v>
      </c>
      <c r="L60" s="8">
        <v>0</v>
      </c>
    </row>
    <row r="61" spans="1:12" ht="15" customHeight="1" x14ac:dyDescent="0.2">
      <c r="A61" s="24" t="s">
        <v>36</v>
      </c>
      <c r="B61" s="55">
        <f t="shared" ref="B61:L61" si="12">SUM(B62+B63)</f>
        <v>18536.571284029997</v>
      </c>
      <c r="C61" s="55">
        <f t="shared" si="12"/>
        <v>20005.450134219998</v>
      </c>
      <c r="D61" s="55">
        <f t="shared" si="12"/>
        <v>20567.98926034</v>
      </c>
      <c r="E61" s="55">
        <f t="shared" si="12"/>
        <v>21675.792299469998</v>
      </c>
      <c r="F61" s="55">
        <f t="shared" si="12"/>
        <v>22799.984676209995</v>
      </c>
      <c r="G61" s="55">
        <f t="shared" si="12"/>
        <v>24022.708446269997</v>
      </c>
      <c r="H61" s="55">
        <f t="shared" si="12"/>
        <v>24572.258826299996</v>
      </c>
      <c r="I61" s="55">
        <f t="shared" si="12"/>
        <v>25162.80489168</v>
      </c>
      <c r="J61" s="55">
        <f t="shared" si="12"/>
        <v>25199.805697949996</v>
      </c>
      <c r="K61" s="56">
        <f t="shared" si="12"/>
        <v>24465.962468459998</v>
      </c>
      <c r="L61" s="56">
        <f t="shared" si="12"/>
        <v>24460.51238561</v>
      </c>
    </row>
    <row r="62" spans="1:12" ht="13.5" customHeight="1" x14ac:dyDescent="0.2">
      <c r="A62" s="11" t="s">
        <v>33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8">
        <v>0</v>
      </c>
      <c r="L62" s="8">
        <v>0</v>
      </c>
    </row>
    <row r="63" spans="1:12" ht="13.5" customHeight="1" x14ac:dyDescent="0.2">
      <c r="A63" s="11" t="s">
        <v>34</v>
      </c>
      <c r="B63" s="7">
        <v>18536.571284029997</v>
      </c>
      <c r="C63" s="7">
        <v>20005.450134219998</v>
      </c>
      <c r="D63" s="7">
        <v>20567.98926034</v>
      </c>
      <c r="E63" s="7">
        <v>21675.792299469998</v>
      </c>
      <c r="F63" s="7">
        <v>22799.984676209995</v>
      </c>
      <c r="G63" s="7">
        <v>24022.708446269997</v>
      </c>
      <c r="H63" s="7">
        <v>24572.258826299996</v>
      </c>
      <c r="I63" s="7">
        <v>25162.80489168</v>
      </c>
      <c r="J63" s="7">
        <v>25199.805697949996</v>
      </c>
      <c r="K63" s="8">
        <v>24465.962468459998</v>
      </c>
      <c r="L63" s="8">
        <v>24460.51238561</v>
      </c>
    </row>
    <row r="64" spans="1:12" ht="15.95" customHeight="1" x14ac:dyDescent="0.2">
      <c r="A64" s="24" t="s">
        <v>35</v>
      </c>
      <c r="B64" s="55">
        <f>SUM(B14+B25+B36+B48+B61)</f>
        <v>92685.164877650008</v>
      </c>
      <c r="C64" s="55">
        <f t="shared" ref="C64:L64" si="13">SUM(C14+C25+C36+C48+C61)</f>
        <v>94815.534922840001</v>
      </c>
      <c r="D64" s="55">
        <f t="shared" si="13"/>
        <v>96314.440864959994</v>
      </c>
      <c r="E64" s="55">
        <f t="shared" si="13"/>
        <v>99370.98308209001</v>
      </c>
      <c r="F64" s="55">
        <f t="shared" si="13"/>
        <v>99709.626860830016</v>
      </c>
      <c r="G64" s="55">
        <f t="shared" si="13"/>
        <v>100164.76531489001</v>
      </c>
      <c r="H64" s="55">
        <f t="shared" si="13"/>
        <v>101699.12262892001</v>
      </c>
      <c r="I64" s="55">
        <f t="shared" si="13"/>
        <v>104695.31293530001</v>
      </c>
      <c r="J64" s="55">
        <f t="shared" si="13"/>
        <v>104098.73339969001</v>
      </c>
      <c r="K64" s="56">
        <f t="shared" si="13"/>
        <v>106539.58592049</v>
      </c>
      <c r="L64" s="56">
        <f t="shared" si="13"/>
        <v>106428.21092023001</v>
      </c>
    </row>
    <row r="65" spans="1:12" ht="6" customHeight="1" x14ac:dyDescent="0.2">
      <c r="A65" s="12"/>
      <c r="B65" s="57"/>
      <c r="C65" s="57"/>
      <c r="D65" s="57"/>
      <c r="E65" s="57"/>
      <c r="F65" s="57"/>
      <c r="G65" s="57"/>
      <c r="H65" s="57"/>
      <c r="I65" s="57"/>
      <c r="J65" s="57"/>
      <c r="K65" s="58"/>
      <c r="L65" s="58"/>
    </row>
    <row r="66" spans="1:12" ht="6" customHeight="1" x14ac:dyDescent="0.2">
      <c r="A66" s="14"/>
    </row>
    <row r="67" spans="1:12" ht="12.75" customHeight="1" x14ac:dyDescent="0.2">
      <c r="A67" s="59" t="s">
        <v>41</v>
      </c>
      <c r="B67" s="26"/>
      <c r="C67" s="26"/>
      <c r="D67" s="26"/>
      <c r="E67" s="26"/>
      <c r="F67" s="27"/>
      <c r="G67" s="27"/>
      <c r="H67" s="27"/>
      <c r="I67" s="27"/>
      <c r="J67" s="27"/>
      <c r="K67" s="27"/>
      <c r="L67" s="27"/>
    </row>
    <row r="68" spans="1:12" ht="12.75" customHeight="1" x14ac:dyDescent="0.2">
      <c r="A68" s="15" t="s">
        <v>37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2" ht="12.75" customHeight="1" x14ac:dyDescent="0.2">
      <c r="A69" s="59" t="s">
        <v>8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2" ht="12.75" customHeight="1" x14ac:dyDescent="0.2">
      <c r="A70" s="59" t="s">
        <v>9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2" ht="12.75" customHeight="1" x14ac:dyDescent="0.2">
      <c r="A71" s="59" t="s">
        <v>10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2" ht="12.75" customHeight="1" x14ac:dyDescent="0.2">
      <c r="A72" s="15" t="s">
        <v>16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2" ht="12.75" customHeight="1" x14ac:dyDescent="0.2">
      <c r="A73" s="59" t="s">
        <v>11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2" ht="12.75" customHeight="1" x14ac:dyDescent="0.2">
      <c r="A74" s="59" t="s">
        <v>12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2" ht="12.75" customHeight="1" x14ac:dyDescent="0.2">
      <c r="A75" s="59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2" ht="12.75" customHeight="1" x14ac:dyDescent="0.2">
      <c r="A76" s="59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2" ht="12.75" customHeight="1" x14ac:dyDescent="0.2">
      <c r="A77" s="59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2" ht="12.75" customHeight="1" x14ac:dyDescent="0.2">
      <c r="A78" s="59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2" ht="12.75" customHeight="1" x14ac:dyDescent="0.2">
      <c r="A79" s="59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2" ht="12.75" customHeight="1" x14ac:dyDescent="0.2">
      <c r="A80" s="59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2.75" customHeight="1" x14ac:dyDescent="0.2">
      <c r="A81" s="59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2.75" customHeight="1" x14ac:dyDescent="0.2">
      <c r="A82" s="59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2.75" customHeight="1" x14ac:dyDescent="0.2">
      <c r="A83" s="59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2.75" customHeight="1" x14ac:dyDescent="0.2">
      <c r="A84" s="59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2.75" customHeight="1" x14ac:dyDescent="0.2">
      <c r="A85" s="59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2.75" customHeight="1" x14ac:dyDescent="0.2">
      <c r="A86" s="59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2.75" customHeight="1" x14ac:dyDescent="0.2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spans="1:11" ht="12.75" customHeight="1" x14ac:dyDescent="0.2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spans="1:11" ht="12.75" customHeight="1" x14ac:dyDescent="0.2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 ht="12.75" customHeight="1" x14ac:dyDescent="0.2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2.75" customHeight="1" x14ac:dyDescent="0.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spans="1:11" ht="12.75" customHeight="1" x14ac:dyDescent="0.2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</row>
    <row r="93" spans="1:11" ht="12.75" customHeight="1" x14ac:dyDescent="0.2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</row>
    <row r="94" spans="1:11" ht="12.75" customHeight="1" x14ac:dyDescent="0.2">
      <c r="A94" s="59"/>
    </row>
  </sheetData>
  <mergeCells count="13">
    <mergeCell ref="B11:E11"/>
    <mergeCell ref="F11:I11"/>
    <mergeCell ref="B10:E10"/>
    <mergeCell ref="F10:I10"/>
    <mergeCell ref="J10:L10"/>
    <mergeCell ref="J11:L11"/>
    <mergeCell ref="B8:L8"/>
    <mergeCell ref="B9:L9"/>
    <mergeCell ref="A1:L1"/>
    <mergeCell ref="A2:L2"/>
    <mergeCell ref="A3:L3"/>
    <mergeCell ref="A5:L5"/>
    <mergeCell ref="A6:L6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2021-01-12T20:29:52Z</cp:lastPrinted>
  <dcterms:created xsi:type="dcterms:W3CDTF">2018-11-21T20:09:16Z</dcterms:created>
  <dcterms:modified xsi:type="dcterms:W3CDTF">2021-02-08T19:52:03Z</dcterms:modified>
</cp:coreProperties>
</file>